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Weinsortiment" sheetId="1" state="visible" r:id="rId1"/>
    <sheet xmlns:r="http://schemas.openxmlformats.org/officeDocument/2006/relationships" name="Lagerbestand" sheetId="2" state="visible" r:id="rId2"/>
    <sheet xmlns:r="http://schemas.openxmlformats.org/officeDocument/2006/relationships" name="Umsatzübersicht" sheetId="3" state="visible" r:id="rId3"/>
  </sheets>
  <definedNames>
    <definedName name="_xlnm._FilterDatabase" localSheetId="0" hidden="1">'Weinsortiment'!$A$1:$J$21</definedName>
    <definedName name="_xlnm._FilterDatabase" localSheetId="1" hidden="1">'Lagerbestand'!$A$1:$G$21</definedName>
  </definedNames>
  <calcPr calcId="124519" fullCalcOnLoad="1"/>
</workbook>
</file>

<file path=xl/styles.xml><?xml version="1.0" encoding="utf-8"?>
<styleSheet xmlns="http://schemas.openxmlformats.org/spreadsheetml/2006/main">
  <numFmts count="4">
    <numFmt numFmtId="164" formatCode="#,##0.00 €"/>
    <numFmt numFmtId="165" formatCode="0.0%"/>
    <numFmt numFmtId="166" formatCode="yyyy-mm-dd h:mm:ss"/>
    <numFmt numFmtId="167" formatCode="DD.MM.YYYY"/>
  </numFmts>
  <fonts count="5">
    <font>
      <name val="Calibri"/>
      <family val="2"/>
      <color theme="1"/>
      <sz val="11"/>
      <scheme val="minor"/>
    </font>
    <font>
      <b val="1"/>
      <color rgb="00FFFFFF"/>
      <sz val="12"/>
    </font>
    <font>
      <b val="1"/>
      <color rgb="00FFFFFF"/>
    </font>
    <font>
      <b val="1"/>
      <sz val="11"/>
    </font>
    <font>
      <b val="1"/>
      <color rgb="00FFFFFF"/>
      <sz val="11"/>
    </font>
  </fonts>
  <fills count="6">
    <fill>
      <patternFill/>
    </fill>
    <fill>
      <patternFill patternType="gray125"/>
    </fill>
    <fill>
      <patternFill patternType="solid">
        <fgColor rgb="008B0000"/>
        <bgColor rgb="008B0000"/>
      </patternFill>
    </fill>
    <fill>
      <patternFill patternType="solid">
        <fgColor rgb="0051CF66"/>
        <bgColor rgb="0051CF66"/>
      </patternFill>
    </fill>
    <fill>
      <patternFill patternType="solid">
        <fgColor rgb="00FF6B6B"/>
        <bgColor rgb="00FF6B6B"/>
      </patternFill>
    </fill>
    <fill>
      <patternFill patternType="solid">
        <fgColor rgb="00C0504D"/>
        <bgColor rgb="00C0504D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3">
    <xf numFmtId="0" fontId="0" fillId="0" borderId="0" pivotButton="0" quotePrefix="0" xfId="0"/>
    <xf numFmtId="0" fontId="1" fillId="2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left" vertical="center"/>
    </xf>
    <xf numFmtId="164" fontId="0" fillId="0" borderId="1" applyAlignment="1" pivotButton="0" quotePrefix="0" xfId="0">
      <alignment horizontal="right" vertical="center"/>
    </xf>
    <xf numFmtId="165" fontId="0" fillId="0" borderId="1" applyAlignment="1" pivotButton="0" quotePrefix="0" xfId="0">
      <alignment horizontal="right" vertical="center"/>
    </xf>
    <xf numFmtId="0" fontId="0" fillId="0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center" vertical="center"/>
    </xf>
    <xf numFmtId="167" fontId="0" fillId="0" borderId="1" applyAlignment="1" pivotButton="0" quotePrefix="0" xfId="0">
      <alignment horizontal="center" vertical="center"/>
    </xf>
    <xf numFmtId="0" fontId="2" fillId="4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right" vertical="center"/>
    </xf>
    <xf numFmtId="0" fontId="4" fillId="5" borderId="1" applyAlignment="1" pivotButton="0" quotePrefix="0" xfId="0">
      <alignment horizontal="left" vertical="center"/>
    </xf>
    <xf numFmtId="0" fontId="4" fillId="5" borderId="1" applyAlignment="1" pivotButton="0" quotePrefix="0" xfId="0">
      <alignment horizontal="right" vertical="center"/>
    </xf>
    <xf numFmtId="164" fontId="4" fillId="5" borderId="1" applyAlignment="1" pivotButton="0" quotePrefix="0" xfId="0">
      <alignment horizontal="righ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Umsatzpotential nach Weintyp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'Umsatzübersicht'!E1</f>
            </strRef>
          </tx>
          <spPr>
            <a:ln xmlns:a="http://schemas.openxmlformats.org/drawingml/2006/main">
              <a:prstDash val="solid"/>
            </a:ln>
          </spPr>
          <cat>
            <numRef>
              <f>'Umsatzübersicht'!$A$2:$A$4</f>
            </numRef>
          </cat>
          <val>
            <numRef>
              <f>'Umsatzübersicht'!$E$2:$E$4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Weintyp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Euro (€)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6</row>
      <rowOff>0</rowOff>
    </from>
    <ext cx="7200000" cy="432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J21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2" customWidth="1" min="1" max="1"/>
    <col width="25" customWidth="1" min="2" max="2"/>
    <col width="10" customWidth="1" min="3" max="3"/>
    <col width="15" customWidth="1" min="4" max="4"/>
    <col width="18" customWidth="1" min="5" max="5"/>
    <col width="25" customWidth="1" min="6" max="6"/>
    <col width="12" customWidth="1" min="7" max="7"/>
    <col width="12" customWidth="1" min="8" max="8"/>
    <col width="12" customWidth="1" min="9" max="9"/>
    <col width="10" customWidth="1" min="10" max="10"/>
  </cols>
  <sheetData>
    <row r="1">
      <c r="A1" s="1" t="inlineStr">
        <is>
          <t>Artikel-Nr.</t>
        </is>
      </c>
      <c r="B1" s="1" t="inlineStr">
        <is>
          <t>Weinname</t>
        </is>
      </c>
      <c r="C1" s="1" t="inlineStr">
        <is>
          <t>Jahrgang</t>
        </is>
      </c>
      <c r="D1" s="1" t="inlineStr">
        <is>
          <t>Herkunft</t>
        </is>
      </c>
      <c r="E1" s="1" t="inlineStr">
        <is>
          <t>Rebsorte</t>
        </is>
      </c>
      <c r="F1" s="1" t="inlineStr">
        <is>
          <t>Weingut</t>
        </is>
      </c>
      <c r="G1" s="1" t="inlineStr">
        <is>
          <t>Typ</t>
        </is>
      </c>
      <c r="H1" s="1" t="inlineStr">
        <is>
          <t>EK-Preis</t>
        </is>
      </c>
      <c r="I1" s="1" t="inlineStr">
        <is>
          <t>VK-Preis</t>
        </is>
      </c>
      <c r="J1" s="1" t="inlineStr">
        <is>
          <t>Marge</t>
        </is>
      </c>
    </row>
    <row r="2">
      <c r="A2" s="2" t="inlineStr">
        <is>
          <t>W-001</t>
        </is>
      </c>
      <c r="B2" s="2" t="inlineStr">
        <is>
          <t>Riesling Spätlese</t>
        </is>
      </c>
      <c r="C2" s="2" t="n">
        <v>2022</v>
      </c>
      <c r="D2" s="2" t="inlineStr">
        <is>
          <t>Mosel</t>
        </is>
      </c>
      <c r="E2" s="2" t="inlineStr">
        <is>
          <t>Riesling</t>
        </is>
      </c>
      <c r="F2" s="2" t="inlineStr">
        <is>
          <t>Weingut Dr. Loosen</t>
        </is>
      </c>
      <c r="G2" s="2" t="inlineStr">
        <is>
          <t>Weißwein</t>
        </is>
      </c>
      <c r="H2" s="3" t="n">
        <v>8.5</v>
      </c>
      <c r="I2" s="3" t="n">
        <v>16.9</v>
      </c>
      <c r="J2" s="4">
        <f>(I2-H2)/I2</f>
        <v/>
      </c>
    </row>
    <row r="3">
      <c r="A3" s="2" t="inlineStr">
        <is>
          <t>W-002</t>
        </is>
      </c>
      <c r="B3" s="2" t="inlineStr">
        <is>
          <t>Grauburgunder trocken</t>
        </is>
      </c>
      <c r="C3" s="2" t="n">
        <v>2023</v>
      </c>
      <c r="D3" s="2" t="inlineStr">
        <is>
          <t>Baden</t>
        </is>
      </c>
      <c r="E3" s="2" t="inlineStr">
        <is>
          <t>Grauburgunder</t>
        </is>
      </c>
      <c r="F3" s="2" t="inlineStr">
        <is>
          <t>Weingut Stigler</t>
        </is>
      </c>
      <c r="G3" s="2" t="inlineStr">
        <is>
          <t>Weißwein</t>
        </is>
      </c>
      <c r="H3" s="3" t="n">
        <v>7.2</v>
      </c>
      <c r="I3" s="3" t="n">
        <v>14.5</v>
      </c>
      <c r="J3" s="4">
        <f>(I3-H3)/I3</f>
        <v/>
      </c>
    </row>
    <row r="4">
      <c r="A4" s="2" t="inlineStr">
        <is>
          <t>W-003</t>
        </is>
      </c>
      <c r="B4" s="2" t="inlineStr">
        <is>
          <t>Spätburgunder Réserve</t>
        </is>
      </c>
      <c r="C4" s="2" t="n">
        <v>2021</v>
      </c>
      <c r="D4" s="2" t="inlineStr">
        <is>
          <t>Pfalz</t>
        </is>
      </c>
      <c r="E4" s="2" t="inlineStr">
        <is>
          <t>Spätburgunder</t>
        </is>
      </c>
      <c r="F4" s="2" t="inlineStr">
        <is>
          <t>Weingut von Winning</t>
        </is>
      </c>
      <c r="G4" s="2" t="inlineStr">
        <is>
          <t>Rotwein</t>
        </is>
      </c>
      <c r="H4" s="3" t="n">
        <v>12.8</v>
      </c>
      <c r="I4" s="3" t="n">
        <v>24.9</v>
      </c>
      <c r="J4" s="4">
        <f>(I4-H4)/I4</f>
        <v/>
      </c>
    </row>
    <row r="5">
      <c r="A5" s="2" t="inlineStr">
        <is>
          <t>W-004</t>
        </is>
      </c>
      <c r="B5" s="2" t="inlineStr">
        <is>
          <t>Dornfelder halbtrocken</t>
        </is>
      </c>
      <c r="C5" s="2" t="n">
        <v>2022</v>
      </c>
      <c r="D5" s="2" t="inlineStr">
        <is>
          <t>Rheinhessen</t>
        </is>
      </c>
      <c r="E5" s="2" t="inlineStr">
        <is>
          <t>Dornfelder</t>
        </is>
      </c>
      <c r="F5" s="2" t="inlineStr">
        <is>
          <t>Weingut Gunderloch</t>
        </is>
      </c>
      <c r="G5" s="2" t="inlineStr">
        <is>
          <t>Rotwein</t>
        </is>
      </c>
      <c r="H5" s="3" t="n">
        <v>6.9</v>
      </c>
      <c r="I5" s="3" t="n">
        <v>13.9</v>
      </c>
      <c r="J5" s="4">
        <f>(I5-H5)/I5</f>
        <v/>
      </c>
    </row>
    <row r="6">
      <c r="A6" s="2" t="inlineStr">
        <is>
          <t>W-005</t>
        </is>
      </c>
      <c r="B6" s="2" t="inlineStr">
        <is>
          <t>Silvaner Kabinett</t>
        </is>
      </c>
      <c r="C6" s="2" t="n">
        <v>2023</v>
      </c>
      <c r="D6" s="2" t="inlineStr">
        <is>
          <t>Franken</t>
        </is>
      </c>
      <c r="E6" s="2" t="inlineStr">
        <is>
          <t>Silvaner</t>
        </is>
      </c>
      <c r="F6" s="2" t="inlineStr">
        <is>
          <t>Weingut Juliusspital</t>
        </is>
      </c>
      <c r="G6" s="2" t="inlineStr">
        <is>
          <t>Weißwein</t>
        </is>
      </c>
      <c r="H6" s="3" t="n">
        <v>6.5</v>
      </c>
      <c r="I6" s="3" t="n">
        <v>12.9</v>
      </c>
      <c r="J6" s="4">
        <f>(I6-H6)/I6</f>
        <v/>
      </c>
    </row>
    <row r="7">
      <c r="A7" s="2" t="inlineStr">
        <is>
          <t>W-006</t>
        </is>
      </c>
      <c r="B7" s="2" t="inlineStr">
        <is>
          <t>Gewürztraminer Auslese</t>
        </is>
      </c>
      <c r="C7" s="2" t="n">
        <v>2022</v>
      </c>
      <c r="D7" s="2" t="inlineStr">
        <is>
          <t>Pfalz</t>
        </is>
      </c>
      <c r="E7" s="2" t="inlineStr">
        <is>
          <t>Gewürztraminer</t>
        </is>
      </c>
      <c r="F7" s="2" t="inlineStr">
        <is>
          <t>Weingut Müller-Catoir</t>
        </is>
      </c>
      <c r="G7" s="2" t="inlineStr">
        <is>
          <t>Weißwein</t>
        </is>
      </c>
      <c r="H7" s="3" t="n">
        <v>11.2</v>
      </c>
      <c r="I7" s="3" t="n">
        <v>21.5</v>
      </c>
      <c r="J7" s="4">
        <f>(I7-H7)/I7</f>
        <v/>
      </c>
    </row>
    <row r="8">
      <c r="A8" s="2" t="inlineStr">
        <is>
          <t>W-007</t>
        </is>
      </c>
      <c r="B8" s="2" t="inlineStr">
        <is>
          <t>Zweigelt Classic</t>
        </is>
      </c>
      <c r="C8" s="2" t="n">
        <v>2022</v>
      </c>
      <c r="D8" s="2" t="inlineStr">
        <is>
          <t>Württemberg</t>
        </is>
      </c>
      <c r="E8" s="2" t="inlineStr">
        <is>
          <t>Zweigelt</t>
        </is>
      </c>
      <c r="F8" s="2" t="inlineStr">
        <is>
          <t>Weingut Drautz-Hengerer</t>
        </is>
      </c>
      <c r="G8" s="2" t="inlineStr">
        <is>
          <t>Rotwein</t>
        </is>
      </c>
      <c r="H8" s="3" t="n">
        <v>8.9</v>
      </c>
      <c r="I8" s="3" t="n">
        <v>17.5</v>
      </c>
      <c r="J8" s="4">
        <f>(I8-H8)/I8</f>
        <v/>
      </c>
    </row>
    <row r="9">
      <c r="A9" s="2" t="inlineStr">
        <is>
          <t>W-008</t>
        </is>
      </c>
      <c r="B9" s="2" t="inlineStr">
        <is>
          <t>Chardonnay Barrique</t>
        </is>
      </c>
      <c r="C9" s="2" t="n">
        <v>2021</v>
      </c>
      <c r="D9" s="2" t="inlineStr">
        <is>
          <t>Baden</t>
        </is>
      </c>
      <c r="E9" s="2" t="inlineStr">
        <is>
          <t>Chardonnay</t>
        </is>
      </c>
      <c r="F9" s="2" t="inlineStr">
        <is>
          <t>Weingut Bercher</t>
        </is>
      </c>
      <c r="G9" s="2" t="inlineStr">
        <is>
          <t>Weißwein</t>
        </is>
      </c>
      <c r="H9" s="3" t="n">
        <v>13.5</v>
      </c>
      <c r="I9" s="3" t="n">
        <v>26.9</v>
      </c>
      <c r="J9" s="4">
        <f>(I9-H9)/I9</f>
        <v/>
      </c>
    </row>
    <row r="10">
      <c r="A10" s="2" t="inlineStr">
        <is>
          <t>W-009</t>
        </is>
      </c>
      <c r="B10" s="2" t="inlineStr">
        <is>
          <t>Trollinger mit Lemberger</t>
        </is>
      </c>
      <c r="C10" s="2" t="n">
        <v>2023</v>
      </c>
      <c r="D10" s="2" t="inlineStr">
        <is>
          <t>Württemberg</t>
        </is>
      </c>
      <c r="E10" s="2" t="inlineStr">
        <is>
          <t>Cuvée</t>
        </is>
      </c>
      <c r="F10" s="2" t="inlineStr">
        <is>
          <t>Weingut Aldinger</t>
        </is>
      </c>
      <c r="G10" s="2" t="inlineStr">
        <is>
          <t>Rotwein</t>
        </is>
      </c>
      <c r="H10" s="3" t="n">
        <v>5.8</v>
      </c>
      <c r="I10" s="3" t="n">
        <v>11.5</v>
      </c>
      <c r="J10" s="4">
        <f>(I10-H10)/I10</f>
        <v/>
      </c>
    </row>
    <row r="11">
      <c r="A11" s="2" t="inlineStr">
        <is>
          <t>W-010</t>
        </is>
      </c>
      <c r="B11" s="2" t="inlineStr">
        <is>
          <t>Sauvignon Blanc</t>
        </is>
      </c>
      <c r="C11" s="2" t="n">
        <v>2023</v>
      </c>
      <c r="D11" s="2" t="inlineStr">
        <is>
          <t>Rheingau</t>
        </is>
      </c>
      <c r="E11" s="2" t="inlineStr">
        <is>
          <t>Sauvignon Blanc</t>
        </is>
      </c>
      <c r="F11" s="2" t="inlineStr">
        <is>
          <t>Weingut Künstler</t>
        </is>
      </c>
      <c r="G11" s="2" t="inlineStr">
        <is>
          <t>Weißwein</t>
        </is>
      </c>
      <c r="H11" s="3" t="n">
        <v>9.4</v>
      </c>
      <c r="I11" s="3" t="n">
        <v>18.9</v>
      </c>
      <c r="J11" s="4">
        <f>(I11-H11)/I11</f>
        <v/>
      </c>
    </row>
    <row r="12">
      <c r="A12" s="2" t="inlineStr">
        <is>
          <t>W-011</t>
        </is>
      </c>
      <c r="B12" s="2" t="inlineStr">
        <is>
          <t>Merlot trocken</t>
        </is>
      </c>
      <c r="C12" s="2" t="n">
        <v>2022</v>
      </c>
      <c r="D12" s="2" t="inlineStr">
        <is>
          <t>Pfalz</t>
        </is>
      </c>
      <c r="E12" s="2" t="inlineStr">
        <is>
          <t>Merlot</t>
        </is>
      </c>
      <c r="F12" s="2" t="inlineStr">
        <is>
          <t>Weingut Knipser</t>
        </is>
      </c>
      <c r="G12" s="2" t="inlineStr">
        <is>
          <t>Rotwein</t>
        </is>
      </c>
      <c r="H12" s="3" t="n">
        <v>10.5</v>
      </c>
      <c r="I12" s="3" t="n">
        <v>19.9</v>
      </c>
      <c r="J12" s="4">
        <f>(I12-H12)/I12</f>
        <v/>
      </c>
    </row>
    <row r="13">
      <c r="A13" s="2" t="inlineStr">
        <is>
          <t>W-012</t>
        </is>
      </c>
      <c r="B13" s="2" t="inlineStr">
        <is>
          <t>Müller-Thurgau lieblich</t>
        </is>
      </c>
      <c r="C13" s="2" t="n">
        <v>2023</v>
      </c>
      <c r="D13" s="2" t="inlineStr">
        <is>
          <t>Mosel</t>
        </is>
      </c>
      <c r="E13" s="2" t="inlineStr">
        <is>
          <t>Müller-Thurgau</t>
        </is>
      </c>
      <c r="F13" s="2" t="inlineStr">
        <is>
          <t>Weingut Markus Molitor</t>
        </is>
      </c>
      <c r="G13" s="2" t="inlineStr">
        <is>
          <t>Weißwein</t>
        </is>
      </c>
      <c r="H13" s="3" t="n">
        <v>5.9</v>
      </c>
      <c r="I13" s="3" t="n">
        <v>11.9</v>
      </c>
      <c r="J13" s="4">
        <f>(I13-H13)/I13</f>
        <v/>
      </c>
    </row>
    <row r="14">
      <c r="A14" s="2" t="inlineStr">
        <is>
          <t>W-013</t>
        </is>
      </c>
      <c r="B14" s="2" t="inlineStr">
        <is>
          <t>Lemberger Réserve</t>
        </is>
      </c>
      <c r="C14" s="2" t="n">
        <v>2021</v>
      </c>
      <c r="D14" s="2" t="inlineStr">
        <is>
          <t>Württemberg</t>
        </is>
      </c>
      <c r="E14" s="2" t="inlineStr">
        <is>
          <t>Lemberger</t>
        </is>
      </c>
      <c r="F14" s="2" t="inlineStr">
        <is>
          <t>Weingut Wöhrwag</t>
        </is>
      </c>
      <c r="G14" s="2" t="inlineStr">
        <is>
          <t>Rotwein</t>
        </is>
      </c>
      <c r="H14" s="3" t="n">
        <v>11.8</v>
      </c>
      <c r="I14" s="3" t="n">
        <v>22.9</v>
      </c>
      <c r="J14" s="4">
        <f>(I14-H14)/I14</f>
        <v/>
      </c>
    </row>
    <row r="15">
      <c r="A15" s="2" t="inlineStr">
        <is>
          <t>W-014</t>
        </is>
      </c>
      <c r="B15" s="2" t="inlineStr">
        <is>
          <t>Weißburgunder trocken</t>
        </is>
      </c>
      <c r="C15" s="2" t="n">
        <v>2023</v>
      </c>
      <c r="D15" s="2" t="inlineStr">
        <is>
          <t>Baden</t>
        </is>
      </c>
      <c r="E15" s="2" t="inlineStr">
        <is>
          <t>Weißburgunder</t>
        </is>
      </c>
      <c r="F15" s="2" t="inlineStr">
        <is>
          <t>Weingut Bernhard Huber</t>
        </is>
      </c>
      <c r="G15" s="2" t="inlineStr">
        <is>
          <t>Weißwein</t>
        </is>
      </c>
      <c r="H15" s="3" t="n">
        <v>9.800000000000001</v>
      </c>
      <c r="I15" s="3" t="n">
        <v>19.5</v>
      </c>
      <c r="J15" s="4">
        <f>(I15-H15)/I15</f>
        <v/>
      </c>
    </row>
    <row r="16">
      <c r="A16" s="2" t="inlineStr">
        <is>
          <t>W-015</t>
        </is>
      </c>
      <c r="B16" s="2" t="inlineStr">
        <is>
          <t>Portugieser Rosé</t>
        </is>
      </c>
      <c r="C16" s="2" t="n">
        <v>2023</v>
      </c>
      <c r="D16" s="2" t="inlineStr">
        <is>
          <t>Pfalz</t>
        </is>
      </c>
      <c r="E16" s="2" t="inlineStr">
        <is>
          <t>Portugieser</t>
        </is>
      </c>
      <c r="F16" s="2" t="inlineStr">
        <is>
          <t>Weingut Friedrich Becker</t>
        </is>
      </c>
      <c r="G16" s="2" t="inlineStr">
        <is>
          <t>Roséwein</t>
        </is>
      </c>
      <c r="H16" s="3" t="n">
        <v>6.2</v>
      </c>
      <c r="I16" s="3" t="n">
        <v>12.5</v>
      </c>
      <c r="J16" s="4">
        <f>(I16-H16)/I16</f>
        <v/>
      </c>
    </row>
    <row r="17">
      <c r="A17" s="2" t="inlineStr">
        <is>
          <t>W-016</t>
        </is>
      </c>
      <c r="B17" s="2" t="inlineStr">
        <is>
          <t>Cabernet Sauvignon</t>
        </is>
      </c>
      <c r="C17" s="2" t="n">
        <v>2021</v>
      </c>
      <c r="D17" s="2" t="inlineStr">
        <is>
          <t>Rheinhessen</t>
        </is>
      </c>
      <c r="E17" s="2" t="inlineStr">
        <is>
          <t>Cabernet Sauvignon</t>
        </is>
      </c>
      <c r="F17" s="2" t="inlineStr">
        <is>
          <t>Weingut Keller</t>
        </is>
      </c>
      <c r="G17" s="2" t="inlineStr">
        <is>
          <t>Rotwein</t>
        </is>
      </c>
      <c r="H17" s="3" t="n">
        <v>14.9</v>
      </c>
      <c r="I17" s="3" t="n">
        <v>28.9</v>
      </c>
      <c r="J17" s="4">
        <f>(I17-H17)/I17</f>
        <v/>
      </c>
    </row>
    <row r="18">
      <c r="A18" s="2" t="inlineStr">
        <is>
          <t>W-017</t>
        </is>
      </c>
      <c r="B18" s="2" t="inlineStr">
        <is>
          <t>Riesling Kabinett trocken</t>
        </is>
      </c>
      <c r="C18" s="2" t="n">
        <v>2022</v>
      </c>
      <c r="D18" s="2" t="inlineStr">
        <is>
          <t>Rheingau</t>
        </is>
      </c>
      <c r="E18" s="2" t="inlineStr">
        <is>
          <t>Riesling</t>
        </is>
      </c>
      <c r="F18" s="2" t="inlineStr">
        <is>
          <t>Weingut Schloss Johannisberg</t>
        </is>
      </c>
      <c r="G18" s="2" t="inlineStr">
        <is>
          <t>Weißwein</t>
        </is>
      </c>
      <c r="H18" s="3" t="n">
        <v>10.2</v>
      </c>
      <c r="I18" s="3" t="n">
        <v>19.9</v>
      </c>
      <c r="J18" s="4">
        <f>(I18-H18)/I18</f>
        <v/>
      </c>
    </row>
    <row r="19">
      <c r="A19" s="2" t="inlineStr">
        <is>
          <t>W-018</t>
        </is>
      </c>
      <c r="B19" s="2" t="inlineStr">
        <is>
          <t>Schwarzriesling Weißherbst</t>
        </is>
      </c>
      <c r="C19" s="2" t="n">
        <v>2023</v>
      </c>
      <c r="D19" s="2" t="inlineStr">
        <is>
          <t>Württemberg</t>
        </is>
      </c>
      <c r="E19" s="2" t="inlineStr">
        <is>
          <t>Schwarzriesling</t>
        </is>
      </c>
      <c r="F19" s="2" t="inlineStr">
        <is>
          <t>Weingut Graf Adelmann</t>
        </is>
      </c>
      <c r="G19" s="2" t="inlineStr">
        <is>
          <t>Roséwein</t>
        </is>
      </c>
      <c r="H19" s="3" t="n">
        <v>7.5</v>
      </c>
      <c r="I19" s="3" t="n">
        <v>14.9</v>
      </c>
      <c r="J19" s="4">
        <f>(I19-H19)/I19</f>
        <v/>
      </c>
    </row>
    <row r="20">
      <c r="A20" s="2" t="inlineStr">
        <is>
          <t>W-019</t>
        </is>
      </c>
      <c r="B20" s="2" t="inlineStr">
        <is>
          <t>Regent trocken</t>
        </is>
      </c>
      <c r="C20" s="2" t="n">
        <v>2022</v>
      </c>
      <c r="D20" s="2" t="inlineStr">
        <is>
          <t>Pfalz</t>
        </is>
      </c>
      <c r="E20" s="2" t="inlineStr">
        <is>
          <t>Regent</t>
        </is>
      </c>
      <c r="F20" s="2" t="inlineStr">
        <is>
          <t>Weingut Ökonomierat Rebholz</t>
        </is>
      </c>
      <c r="G20" s="2" t="inlineStr">
        <is>
          <t>Rotwein</t>
        </is>
      </c>
      <c r="H20" s="3" t="n">
        <v>8.199999999999999</v>
      </c>
      <c r="I20" s="3" t="n">
        <v>15.9</v>
      </c>
      <c r="J20" s="4">
        <f>(I20-H20)/I20</f>
        <v/>
      </c>
    </row>
    <row r="21">
      <c r="A21" s="2" t="inlineStr">
        <is>
          <t>W-020</t>
        </is>
      </c>
      <c r="B21" s="2" t="inlineStr">
        <is>
          <t>Scheurebe Spätlese</t>
        </is>
      </c>
      <c r="C21" s="2" t="n">
        <v>2022</v>
      </c>
      <c r="D21" s="2" t="inlineStr">
        <is>
          <t>Rheinhessen</t>
        </is>
      </c>
      <c r="E21" s="2" t="inlineStr">
        <is>
          <t>Scheurebe</t>
        </is>
      </c>
      <c r="F21" s="2" t="inlineStr">
        <is>
          <t>Weingut Wittmann</t>
        </is>
      </c>
      <c r="G21" s="2" t="inlineStr">
        <is>
          <t>Weißwein</t>
        </is>
      </c>
      <c r="H21" s="3" t="n">
        <v>9.9</v>
      </c>
      <c r="I21" s="3" t="n">
        <v>18.9</v>
      </c>
      <c r="J21" s="4">
        <f>(I21-H21)/I21</f>
        <v/>
      </c>
    </row>
  </sheetData>
  <autoFilter ref="A1:J21"/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G21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2" customWidth="1" min="1" max="1"/>
    <col width="25" customWidth="1" min="2" max="2"/>
    <col width="14" customWidth="1" min="3" max="3"/>
    <col width="16" customWidth="1" min="4" max="4"/>
    <col width="12" customWidth="1" min="5" max="5"/>
    <col width="16" customWidth="1" min="6" max="6"/>
    <col width="18" customWidth="1" min="7" max="7"/>
  </cols>
  <sheetData>
    <row r="1">
      <c r="A1" s="1" t="inlineStr">
        <is>
          <t>Artikel-Nr.</t>
        </is>
      </c>
      <c r="B1" s="1" t="inlineStr">
        <is>
          <t>Weinname</t>
        </is>
      </c>
      <c r="C1" s="1" t="inlineStr">
        <is>
          <t>Lagerbestand</t>
        </is>
      </c>
      <c r="D1" s="1" t="inlineStr">
        <is>
          <t>Mindestbestand</t>
        </is>
      </c>
      <c r="E1" s="1" t="inlineStr">
        <is>
          <t>Status</t>
        </is>
      </c>
      <c r="F1" s="1" t="inlineStr">
        <is>
          <t>Letzte Lieferung</t>
        </is>
      </c>
      <c r="G1" s="1" t="inlineStr">
        <is>
          <t>Nächste Bestellung</t>
        </is>
      </c>
    </row>
    <row r="2">
      <c r="A2" s="2" t="inlineStr">
        <is>
          <t>W-001</t>
        </is>
      </c>
      <c r="B2" s="2" t="inlineStr">
        <is>
          <t>Riesling Spätlese</t>
        </is>
      </c>
      <c r="C2" s="5" t="n">
        <v>62</v>
      </c>
      <c r="D2" s="5" t="n">
        <v>23</v>
      </c>
      <c r="E2" s="6">
        <f>WENN(C2&lt;D2;"BESTELLEN";"OK")</f>
        <v/>
      </c>
      <c r="F2" s="7" t="n">
        <v>45604</v>
      </c>
      <c r="G2" s="7">
        <f>WENN(E2="BESTELLEN";HEUTE()+7;"")</f>
        <v/>
      </c>
    </row>
    <row r="3">
      <c r="A3" s="2" t="inlineStr">
        <is>
          <t>W-002</t>
        </is>
      </c>
      <c r="B3" s="2" t="inlineStr">
        <is>
          <t>Grauburgunder trocken</t>
        </is>
      </c>
      <c r="C3" s="5" t="n">
        <v>34</v>
      </c>
      <c r="D3" s="5" t="n">
        <v>21</v>
      </c>
      <c r="E3" s="6">
        <f>WENN(C3&lt;D3;"BESTELLEN";"OK")</f>
        <v/>
      </c>
      <c r="F3" s="7" t="n">
        <v>45611</v>
      </c>
      <c r="G3" s="7">
        <f>WENN(E3="BESTELLEN";HEUTE()+7;"")</f>
        <v/>
      </c>
    </row>
    <row r="4">
      <c r="A4" s="2" t="inlineStr">
        <is>
          <t>W-003</t>
        </is>
      </c>
      <c r="B4" s="2" t="inlineStr">
        <is>
          <t>Spätburgunder Réserve</t>
        </is>
      </c>
      <c r="C4" s="5" t="n">
        <v>37</v>
      </c>
      <c r="D4" s="5" t="n">
        <v>33</v>
      </c>
      <c r="E4" s="6">
        <f>WENN(C4&lt;D4;"BESTELLEN";"OK")</f>
        <v/>
      </c>
      <c r="F4" s="7" t="n">
        <v>45651</v>
      </c>
      <c r="G4" s="7">
        <f>WENN(E4="BESTELLEN";HEUTE()+7;"")</f>
        <v/>
      </c>
    </row>
    <row r="5">
      <c r="A5" s="2" t="inlineStr">
        <is>
          <t>W-004</t>
        </is>
      </c>
      <c r="B5" s="2" t="inlineStr">
        <is>
          <t>Dornfelder halbtrocken</t>
        </is>
      </c>
      <c r="C5" s="5" t="n">
        <v>25</v>
      </c>
      <c r="D5" s="5" t="n">
        <v>40</v>
      </c>
      <c r="E5" s="8">
        <f>WENN(C5&lt;D5;"BESTELLEN";"OK")</f>
        <v/>
      </c>
      <c r="F5" s="7" t="n">
        <v>45615</v>
      </c>
      <c r="G5" s="7">
        <f>WENN(E5="BESTELLEN";HEUTE()+7;"")</f>
        <v/>
      </c>
    </row>
    <row r="6">
      <c r="A6" s="2" t="inlineStr">
        <is>
          <t>W-005</t>
        </is>
      </c>
      <c r="B6" s="2" t="inlineStr">
        <is>
          <t>Silvaner Kabinett</t>
        </is>
      </c>
      <c r="C6" s="5" t="n">
        <v>65</v>
      </c>
      <c r="D6" s="5" t="n">
        <v>23</v>
      </c>
      <c r="E6" s="6">
        <f>WENN(C6&lt;D6;"BESTELLEN";"OK")</f>
        <v/>
      </c>
      <c r="F6" s="7" t="n">
        <v>45630</v>
      </c>
      <c r="G6" s="7">
        <f>WENN(E6="BESTELLEN";HEUTE()+7;"")</f>
        <v/>
      </c>
    </row>
    <row r="7">
      <c r="A7" s="2" t="inlineStr">
        <is>
          <t>W-006</t>
        </is>
      </c>
      <c r="B7" s="2" t="inlineStr">
        <is>
          <t>Gewürztraminer Auslese</t>
        </is>
      </c>
      <c r="C7" s="5" t="n">
        <v>33</v>
      </c>
      <c r="D7" s="5" t="n">
        <v>33</v>
      </c>
      <c r="E7" s="6">
        <f>WENN(C7&lt;D7;"BESTELLEN";"OK")</f>
        <v/>
      </c>
      <c r="F7" s="7" t="n">
        <v>45606</v>
      </c>
      <c r="G7" s="7">
        <f>WENN(E7="BESTELLEN";HEUTE()+7;"")</f>
        <v/>
      </c>
    </row>
    <row r="8">
      <c r="A8" s="2" t="inlineStr">
        <is>
          <t>W-007</t>
        </is>
      </c>
      <c r="B8" s="2" t="inlineStr">
        <is>
          <t>Zweigelt Classic</t>
        </is>
      </c>
      <c r="C8" s="5" t="n">
        <v>79</v>
      </c>
      <c r="D8" s="5" t="n">
        <v>26</v>
      </c>
      <c r="E8" s="6">
        <f>WENN(C8&lt;D8;"BESTELLEN";"OK")</f>
        <v/>
      </c>
      <c r="F8" s="7" t="n">
        <v>45616</v>
      </c>
      <c r="G8" s="7">
        <f>WENN(E8="BESTELLEN";HEUTE()+7;"")</f>
        <v/>
      </c>
    </row>
    <row r="9">
      <c r="A9" s="2" t="inlineStr">
        <is>
          <t>W-008</t>
        </is>
      </c>
      <c r="B9" s="2" t="inlineStr">
        <is>
          <t>Chardonnay Barrique</t>
        </is>
      </c>
      <c r="C9" s="5" t="n">
        <v>71</v>
      </c>
      <c r="D9" s="5" t="n">
        <v>31</v>
      </c>
      <c r="E9" s="6">
        <f>WENN(C9&lt;D9;"BESTELLEN";"OK")</f>
        <v/>
      </c>
      <c r="F9" s="7" t="n">
        <v>45608</v>
      </c>
      <c r="G9" s="7">
        <f>WENN(E9="BESTELLEN";HEUTE()+7;"")</f>
        <v/>
      </c>
    </row>
    <row r="10">
      <c r="A10" s="2" t="inlineStr">
        <is>
          <t>W-009</t>
        </is>
      </c>
      <c r="B10" s="2" t="inlineStr">
        <is>
          <t>Trollinger mit Lemberger</t>
        </is>
      </c>
      <c r="C10" s="5" t="n">
        <v>110</v>
      </c>
      <c r="D10" s="5" t="n">
        <v>39</v>
      </c>
      <c r="E10" s="6">
        <f>WENN(C10&lt;D10;"BESTELLEN";"OK")</f>
        <v/>
      </c>
      <c r="F10" s="7" t="n">
        <v>45613</v>
      </c>
      <c r="G10" s="7">
        <f>WENN(E10="BESTELLEN";HEUTE()+7;"")</f>
        <v/>
      </c>
    </row>
    <row r="11">
      <c r="A11" s="2" t="inlineStr">
        <is>
          <t>W-010</t>
        </is>
      </c>
      <c r="B11" s="2" t="inlineStr">
        <is>
          <t>Sauvignon Blanc</t>
        </is>
      </c>
      <c r="C11" s="5" t="n">
        <v>55</v>
      </c>
      <c r="D11" s="5" t="n">
        <v>31</v>
      </c>
      <c r="E11" s="6">
        <f>WENN(C11&lt;D11;"BESTELLEN";"OK")</f>
        <v/>
      </c>
      <c r="F11" s="7" t="n">
        <v>45631</v>
      </c>
      <c r="G11" s="7">
        <f>WENN(E11="BESTELLEN";HEUTE()+7;"")</f>
        <v/>
      </c>
    </row>
    <row r="12">
      <c r="A12" s="2" t="inlineStr">
        <is>
          <t>W-011</t>
        </is>
      </c>
      <c r="B12" s="2" t="inlineStr">
        <is>
          <t>Merlot trocken</t>
        </is>
      </c>
      <c r="C12" s="5" t="n">
        <v>27</v>
      </c>
      <c r="D12" s="5" t="n">
        <v>33</v>
      </c>
      <c r="E12" s="8">
        <f>WENN(C12&lt;D12;"BESTELLEN";"OK")</f>
        <v/>
      </c>
      <c r="F12" s="7" t="n">
        <v>45650</v>
      </c>
      <c r="G12" s="7">
        <f>WENN(E12="BESTELLEN";HEUTE()+7;"")</f>
        <v/>
      </c>
    </row>
    <row r="13">
      <c r="A13" s="2" t="inlineStr">
        <is>
          <t>W-012</t>
        </is>
      </c>
      <c r="B13" s="2" t="inlineStr">
        <is>
          <t>Müller-Thurgau lieblich</t>
        </is>
      </c>
      <c r="C13" s="5" t="n">
        <v>85</v>
      </c>
      <c r="D13" s="5" t="n">
        <v>37</v>
      </c>
      <c r="E13" s="6">
        <f>WENN(C13&lt;D13;"BESTELLEN";"OK")</f>
        <v/>
      </c>
      <c r="F13" s="7" t="n">
        <v>45641</v>
      </c>
      <c r="G13" s="7">
        <f>WENN(E13="BESTELLEN";HEUTE()+7;"")</f>
        <v/>
      </c>
    </row>
    <row r="14">
      <c r="A14" s="2" t="inlineStr">
        <is>
          <t>W-013</t>
        </is>
      </c>
      <c r="B14" s="2" t="inlineStr">
        <is>
          <t>Lemberger Réserve</t>
        </is>
      </c>
      <c r="C14" s="5" t="n">
        <v>70</v>
      </c>
      <c r="D14" s="5" t="n">
        <v>27</v>
      </c>
      <c r="E14" s="6">
        <f>WENN(C14&lt;D14;"BESTELLEN";"OK")</f>
        <v/>
      </c>
      <c r="F14" s="7" t="n">
        <v>45639</v>
      </c>
      <c r="G14" s="7">
        <f>WENN(E14="BESTELLEN";HEUTE()+7;"")</f>
        <v/>
      </c>
    </row>
    <row r="15">
      <c r="A15" s="2" t="inlineStr">
        <is>
          <t>W-014</t>
        </is>
      </c>
      <c r="B15" s="2" t="inlineStr">
        <is>
          <t>Weißburgunder trocken</t>
        </is>
      </c>
      <c r="C15" s="5" t="n">
        <v>106</v>
      </c>
      <c r="D15" s="5" t="n">
        <v>28</v>
      </c>
      <c r="E15" s="6">
        <f>WENN(C15&lt;D15;"BESTELLEN";"OK")</f>
        <v/>
      </c>
      <c r="F15" s="7" t="n">
        <v>45624</v>
      </c>
      <c r="G15" s="7">
        <f>WENN(E15="BESTELLEN";HEUTE()+7;"")</f>
        <v/>
      </c>
    </row>
    <row r="16">
      <c r="A16" s="2" t="inlineStr">
        <is>
          <t>W-015</t>
        </is>
      </c>
      <c r="B16" s="2" t="inlineStr">
        <is>
          <t>Portugieser Rosé</t>
        </is>
      </c>
      <c r="C16" s="5" t="n">
        <v>44</v>
      </c>
      <c r="D16" s="5" t="n">
        <v>20</v>
      </c>
      <c r="E16" s="6">
        <f>WENN(C16&lt;D16;"BESTELLEN";"OK")</f>
        <v/>
      </c>
      <c r="F16" s="7" t="n">
        <v>45610</v>
      </c>
      <c r="G16" s="7">
        <f>WENN(E16="BESTELLEN";HEUTE()+7;"")</f>
        <v/>
      </c>
    </row>
    <row r="17">
      <c r="A17" s="2" t="inlineStr">
        <is>
          <t>W-016</t>
        </is>
      </c>
      <c r="B17" s="2" t="inlineStr">
        <is>
          <t>Cabernet Sauvignon</t>
        </is>
      </c>
      <c r="C17" s="5" t="n">
        <v>38</v>
      </c>
      <c r="D17" s="5" t="n">
        <v>29</v>
      </c>
      <c r="E17" s="6">
        <f>WENN(C17&lt;D17;"BESTELLEN";"OK")</f>
        <v/>
      </c>
      <c r="F17" s="7" t="n">
        <v>45636</v>
      </c>
      <c r="G17" s="7">
        <f>WENN(E17="BESTELLEN";HEUTE()+7;"")</f>
        <v/>
      </c>
    </row>
    <row r="18">
      <c r="A18" s="2" t="inlineStr">
        <is>
          <t>W-017</t>
        </is>
      </c>
      <c r="B18" s="2" t="inlineStr">
        <is>
          <t>Riesling Kabinett trocken</t>
        </is>
      </c>
      <c r="C18" s="5" t="n">
        <v>31</v>
      </c>
      <c r="D18" s="5" t="n">
        <v>30</v>
      </c>
      <c r="E18" s="6">
        <f>WENN(C18&lt;D18;"BESTELLEN";"OK")</f>
        <v/>
      </c>
      <c r="F18" s="7" t="n">
        <v>45606</v>
      </c>
      <c r="G18" s="7">
        <f>WENN(E18="BESTELLEN";HEUTE()+7;"")</f>
        <v/>
      </c>
    </row>
    <row r="19">
      <c r="A19" s="2" t="inlineStr">
        <is>
          <t>W-018</t>
        </is>
      </c>
      <c r="B19" s="2" t="inlineStr">
        <is>
          <t>Schwarzriesling Weißherbst</t>
        </is>
      </c>
      <c r="C19" s="5" t="n">
        <v>102</v>
      </c>
      <c r="D19" s="5" t="n">
        <v>31</v>
      </c>
      <c r="E19" s="6">
        <f>WENN(C19&lt;D19;"BESTELLEN";"OK")</f>
        <v/>
      </c>
      <c r="F19" s="7" t="n">
        <v>45617</v>
      </c>
      <c r="G19" s="7">
        <f>WENN(E19="BESTELLEN";HEUTE()+7;"")</f>
        <v/>
      </c>
    </row>
    <row r="20">
      <c r="A20" s="2" t="inlineStr">
        <is>
          <t>W-019</t>
        </is>
      </c>
      <c r="B20" s="2" t="inlineStr">
        <is>
          <t>Regent trocken</t>
        </is>
      </c>
      <c r="C20" s="5" t="n">
        <v>51</v>
      </c>
      <c r="D20" s="5" t="n">
        <v>26</v>
      </c>
      <c r="E20" s="6">
        <f>WENN(C20&lt;D20;"BESTELLEN";"OK")</f>
        <v/>
      </c>
      <c r="F20" s="7" t="n">
        <v>45635</v>
      </c>
      <c r="G20" s="7">
        <f>WENN(E20="BESTELLEN";HEUTE()+7;"")</f>
        <v/>
      </c>
    </row>
    <row r="21">
      <c r="A21" s="2" t="inlineStr">
        <is>
          <t>W-020</t>
        </is>
      </c>
      <c r="B21" s="2" t="inlineStr">
        <is>
          <t>Scheurebe Spätlese</t>
        </is>
      </c>
      <c r="C21" s="5" t="n">
        <v>62</v>
      </c>
      <c r="D21" s="5" t="n">
        <v>24</v>
      </c>
      <c r="E21" s="6">
        <f>WENN(C21&lt;D21;"BESTELLEN";"OK")</f>
        <v/>
      </c>
      <c r="F21" s="7" t="n">
        <v>45639</v>
      </c>
      <c r="G21" s="7">
        <f>WENN(E21="BESTELLEN";HEUTE()+7;"")</f>
        <v/>
      </c>
    </row>
  </sheetData>
  <autoFilter ref="A1:G21"/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E6"/>
  <sheetViews>
    <sheetView workbookViewId="0">
      <selection activeCell="A1" sqref="A1"/>
    </sheetView>
  </sheetViews>
  <sheetFormatPr baseColWidth="8" defaultRowHeight="15"/>
  <cols>
    <col width="15" customWidth="1" min="1" max="1"/>
    <col width="14" customWidth="1" min="2" max="2"/>
    <col width="14" customWidth="1" min="3" max="3"/>
    <col width="14" customWidth="1" min="4" max="4"/>
    <col width="16" customWidth="1" min="5" max="5"/>
  </cols>
  <sheetData>
    <row r="1">
      <c r="A1" s="1" t="inlineStr">
        <is>
          <t>Weintyp</t>
        </is>
      </c>
      <c r="B1" s="1" t="inlineStr">
        <is>
          <t>Anzahl Artikel</t>
        </is>
      </c>
      <c r="C1" s="1" t="inlineStr">
        <is>
          <t>Gesamt-EK</t>
        </is>
      </c>
      <c r="D1" s="1" t="inlineStr">
        <is>
          <t>Gesamt-VK</t>
        </is>
      </c>
      <c r="E1" s="1" t="inlineStr">
        <is>
          <t>Umsatzpotential</t>
        </is>
      </c>
    </row>
    <row r="2">
      <c r="A2" s="2" t="inlineStr">
        <is>
          <t>Roséwein</t>
        </is>
      </c>
      <c r="B2" s="9" t="n">
        <v>2</v>
      </c>
      <c r="C2" s="3" t="n">
        <v>13.7</v>
      </c>
      <c r="D2" s="3" t="n">
        <v>27.4</v>
      </c>
      <c r="E2" s="3" t="n">
        <v>13.7</v>
      </c>
    </row>
    <row r="3">
      <c r="A3" s="2" t="inlineStr">
        <is>
          <t>Rotwein</t>
        </is>
      </c>
      <c r="B3" s="9" t="n">
        <v>8</v>
      </c>
      <c r="C3" s="3" t="n">
        <v>79.80000000000001</v>
      </c>
      <c r="D3" s="3" t="n">
        <v>155.4</v>
      </c>
      <c r="E3" s="3" t="n">
        <v>75.59999999999999</v>
      </c>
    </row>
    <row r="4">
      <c r="A4" s="2" t="inlineStr">
        <is>
          <t>Weißwein</t>
        </is>
      </c>
      <c r="B4" s="9" t="n">
        <v>10</v>
      </c>
      <c r="C4" s="3" t="n">
        <v>92.10000000000001</v>
      </c>
      <c r="D4" s="3" t="n">
        <v>181.8</v>
      </c>
      <c r="E4" s="3" t="n">
        <v>89.7</v>
      </c>
    </row>
    <row r="6">
      <c r="A6" s="10" t="inlineStr">
        <is>
          <t>GESAMT</t>
        </is>
      </c>
      <c r="B6" s="11">
        <f>SUMME(B2:B4)</f>
        <v/>
      </c>
      <c r="C6" s="12">
        <f>SUMME(C2:C4)</f>
        <v/>
      </c>
      <c r="D6" s="12">
        <f>SUMME(D2:D4)</f>
        <v/>
      </c>
      <c r="E6" s="12">
        <f>SUMME(E2:E4)</f>
        <v/>
      </c>
    </row>
  </sheetData>
  <pageMargins left="0.75" right="0.75" top="1" bottom="1" header="0.5" footer="0.5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2025-11-13T23:04:25Z</dcterms:created>
  <dcterms:modified xmlns:dcterms="http://purl.org/dc/terms/" xmlns:xsi="http://www.w3.org/2001/XMLSchema-instance" xsi:type="dcterms:W3CDTF">2025-11-13T23:04:25Z</dcterms:modified>
</cp:coreProperties>
</file>